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mangeldiyeva_M\Desktop\"/>
    </mc:Choice>
  </mc:AlternateContent>
  <bookViews>
    <workbookView showHorizontalScroll="0" showVerticalScroll="0" showSheetTabs="0" xWindow="0" yWindow="0" windowWidth="3885" windowHeight="10575" tabRatio="848"/>
  </bookViews>
  <sheets>
    <sheet name="Перечень" sheetId="21" r:id="rId1"/>
  </sheets>
  <definedNames>
    <definedName name="Excel_BuiltIn_Print_Titles_5">#REF!</definedName>
  </definedNames>
  <calcPr calcId="181029"/>
</workbook>
</file>

<file path=xl/calcChain.xml><?xml version="1.0" encoding="utf-8"?>
<calcChain xmlns="http://schemas.openxmlformats.org/spreadsheetml/2006/main">
  <c r="I41" i="21" l="1"/>
  <c r="H41" i="21"/>
  <c r="L35" i="21"/>
  <c r="K34" i="21"/>
  <c r="L34" i="21" s="1"/>
  <c r="L15" i="21" l="1"/>
  <c r="L17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2" i="21"/>
  <c r="L39" i="21"/>
  <c r="L13" i="21"/>
  <c r="K40" i="21" l="1"/>
  <c r="L40" i="21" s="1"/>
  <c r="K38" i="21"/>
  <c r="L38" i="21" s="1"/>
  <c r="K37" i="21"/>
  <c r="L37" i="21" s="1"/>
  <c r="K36" i="21"/>
  <c r="L36" i="21" s="1"/>
  <c r="K33" i="21"/>
  <c r="L33" i="21" s="1"/>
  <c r="K31" i="21"/>
  <c r="L31" i="21" l="1"/>
  <c r="K41" i="21"/>
  <c r="L18" i="21"/>
  <c r="J16" i="21"/>
  <c r="L16" i="21" s="1"/>
  <c r="J14" i="21"/>
  <c r="J41" i="21" s="1"/>
  <c r="L14" i="21" l="1"/>
  <c r="L41" i="21" s="1"/>
</calcChain>
</file>

<file path=xl/sharedStrings.xml><?xml version="1.0" encoding="utf-8"?>
<sst xmlns="http://schemas.openxmlformats.org/spreadsheetml/2006/main" count="163" uniqueCount="73">
  <si>
    <t>НАО "Жетысуский  университет имени Ильяса Жансугурова"</t>
  </si>
  <si>
    <t>НАО "Западно–Казахстанский университет имени М. Утемисова"</t>
  </si>
  <si>
    <t>НАО "Торайгыров университет"</t>
  </si>
  <si>
    <t>НАО "Каспийский университет технологий и инжиниринга имени Ш. Есенова"</t>
  </si>
  <si>
    <t>РГКП "Республиканский учебно-оздоровительный центр "Балдаурен"</t>
  </si>
  <si>
    <t>РГКП "Республиканский учебно-методический центр дополнительного образования"</t>
  </si>
  <si>
    <t>РГКП "Национальный центр тестирования"</t>
  </si>
  <si>
    <t>РГП на ПХВ "Центр Болонского процесса и академической мобильности"</t>
  </si>
  <si>
    <t>АО "Национальный центр повышения квалификации "Өрлеу"</t>
  </si>
  <si>
    <t>РГУ "Национальный научно-практический центр коррекционной педагогики"</t>
  </si>
  <si>
    <t>РГУ "Мемориальный музей академика К.И. Сатпаева"</t>
  </si>
  <si>
    <t>РГП на ПХВ "Национальный центр биотехнологии"</t>
  </si>
  <si>
    <t>РГП на ПХВ "Ғылым ордасы"</t>
  </si>
  <si>
    <t>РГП на ПХВ "Институт зоологии"</t>
  </si>
  <si>
    <t>РГП на ПХВ "Институт молекулярной биологии и биохимии им. М.А. Айтхожина"</t>
  </si>
  <si>
    <t>РГП на ПХВ "Республиканская коллекция микроорганизмов"</t>
  </si>
  <si>
    <t>РГП на ПХВ "Институт проблем горения"</t>
  </si>
  <si>
    <t>РГКП "Институт литературы и искусства имени М.О. Ауэзова"</t>
  </si>
  <si>
    <t>РГКП "Институт истории и этнологии имени Ч.Ч. Валиханова"</t>
  </si>
  <si>
    <t>РГКП "Институт востоковедения имени Р.Б. Сулейменова"</t>
  </si>
  <si>
    <t>НАО "Карагандинский университет имени академика Е.А.Букетова"</t>
  </si>
  <si>
    <t>НАО "Кызылординский университет имени Коркыт Ата"</t>
  </si>
  <si>
    <t>Всего</t>
  </si>
  <si>
    <t>за 2018 год</t>
  </si>
  <si>
    <t>за 2019 год</t>
  </si>
  <si>
    <t>за 2020 год</t>
  </si>
  <si>
    <t>Планируемые объемы бюджетных средств и активов, охватываемые государственным аудитом (в тыс.)</t>
  </si>
  <si>
    <t>Вид аудита</t>
  </si>
  <si>
    <t>Период охвата гос. аудитом</t>
  </si>
  <si>
    <t>Сроки проведения аудита</t>
  </si>
  <si>
    <t>Наименование объекта государственного аудита</t>
  </si>
  <si>
    <t>Тип аудита</t>
  </si>
  <si>
    <t>№ п/п</t>
  </si>
  <si>
    <t>Перечень объектов государственного аудита 
Министерства образования и науки Республики Казахстан на 2021 год</t>
  </si>
  <si>
    <t xml:space="preserve">внутренний государственный аудит </t>
  </si>
  <si>
    <t>аудит соответствия</t>
  </si>
  <si>
    <t xml:space="preserve">Наименование аудиторского мероприятия </t>
  </si>
  <si>
    <t xml:space="preserve">01.01.2018-31.12.2020 </t>
  </si>
  <si>
    <t>01.01.2018-31.12.2020</t>
  </si>
  <si>
    <t>IV квартал 2021 года</t>
  </si>
  <si>
    <t>I квартал 2021 года</t>
  </si>
  <si>
    <t>II квартал 2021 года</t>
  </si>
  <si>
    <t>III квартал 2021 года</t>
  </si>
  <si>
    <t>аудит эффективности</t>
  </si>
  <si>
    <t>РГУ "Министерство образования и науки РК"</t>
  </si>
  <si>
    <t>I - II квартал 2021 года</t>
  </si>
  <si>
    <t>II - III квартал 2021 года</t>
  </si>
  <si>
    <t>01.01.2018-31.03.2021</t>
  </si>
  <si>
    <t>01.01.2018-31.05.2021</t>
  </si>
  <si>
    <t xml:space="preserve"> III квартал 2021 года</t>
  </si>
  <si>
    <t>01.01.2018-30.06.2021</t>
  </si>
  <si>
    <t>НАО "Таразский государственный университет имени М.Х. Дулати"</t>
  </si>
  <si>
    <t>Аудит эффективности деятельности отдельных научных институтов Комитета науки МОН РК</t>
  </si>
  <si>
    <t>за 2021 год</t>
  </si>
  <si>
    <t>I  квартал 2021 года</t>
  </si>
  <si>
    <t xml:space="preserve">Утвержден приказом
Министра образования и науки Республики Казахстан
от «24» декабря 2020 г. №11-ІА
</t>
  </si>
  <si>
    <t>НАО «Северо-Казахстанский университет имени Манаша Козыбаева».</t>
  </si>
  <si>
    <t>РГУ "Республиканская научно-педагогическая библиотека"</t>
  </si>
  <si>
    <t>РГП на ПХВ "Институт генетики и физиологии"</t>
  </si>
  <si>
    <t xml:space="preserve">                             ВСЕГО</t>
  </si>
  <si>
    <t xml:space="preserve">Внутренний государственный аудитэффективности управления и использования бюджетных средств </t>
  </si>
  <si>
    <t>Аудит соответствия деятельности организаций историко-культурного наследия МОН РК законодательству РК</t>
  </si>
  <si>
    <t>01.01.2019-31.12.2020</t>
  </si>
  <si>
    <t>01.01.2019-31.04.2021</t>
  </si>
  <si>
    <t>Аудит эффективности использования основных средств и активов государства отдельными высшими учебными заведениями</t>
  </si>
  <si>
    <t>Аудит эффективности использования бюджетных средств, выделенных на курсы повышения квалификации педагогических кадров</t>
  </si>
  <si>
    <t>Аудит соответствия деятельности научных институтов в области языкознания и истории законодательству Республики Казахстан</t>
  </si>
  <si>
    <t>Аудит эффективности управления и использования бюджетных средств, активов государства субъектом квазигосударственного сектора</t>
  </si>
  <si>
    <t>Аудит эффективности управления и использования бюджетных средств и активов государства</t>
  </si>
  <si>
    <t>01.01.2018-30.10.2021</t>
  </si>
  <si>
    <t>01.01.2019-30.09.2021</t>
  </si>
  <si>
    <t>РГП на ПХВ "Институт математики и математического моделирования"</t>
  </si>
  <si>
    <t xml:space="preserve">Приложение к приказу
Министра образования и науки Республики Казахстан
от « 24  » апреля 2021г. №1-ІА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</si>
</sst>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9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ill="0" applyBorder="0" applyAlignment="0" applyProtection="0"/>
    <xf numFmtId="164" fontId="22" fillId="0" borderId="0" applyFill="0" applyBorder="0" applyAlignment="0" applyProtection="0"/>
    <xf numFmtId="0" fontId="18" fillId="4" borderId="0" applyNumberFormat="0" applyBorder="0" applyAlignment="0" applyProtection="0"/>
    <xf numFmtId="0" fontId="26" fillId="0" borderId="0"/>
    <xf numFmtId="0" fontId="19" fillId="0" borderId="0"/>
  </cellStyleXfs>
  <cellXfs count="44">
    <xf numFmtId="0" fontId="0" fillId="0" borderId="0" xfId="0"/>
    <xf numFmtId="0" fontId="23" fillId="24" borderId="10" xfId="0" applyFont="1" applyFill="1" applyBorder="1" applyAlignment="1">
      <alignment horizontal="center" vertical="center" wrapText="1"/>
    </xf>
    <xf numFmtId="0" fontId="20" fillId="0" borderId="0" xfId="0" applyNumberFormat="1" applyFont="1" applyFill="1"/>
    <xf numFmtId="0" fontId="20" fillId="0" borderId="0" xfId="0" applyNumberFormat="1" applyFont="1" applyFill="1" applyAlignment="1">
      <alignment horizontal="left"/>
    </xf>
    <xf numFmtId="0" fontId="27" fillId="0" borderId="10" xfId="46" applyFont="1" applyBorder="1" applyAlignment="1">
      <alignment horizontal="center" vertical="center" wrapText="1"/>
    </xf>
    <xf numFmtId="0" fontId="27" fillId="0" borderId="15" xfId="46" applyFont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3" xfId="0" applyFont="1" applyFill="1" applyBorder="1" applyAlignment="1">
      <alignment horizontal="center" vertical="center" wrapText="1"/>
    </xf>
    <xf numFmtId="0" fontId="21" fillId="24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24" borderId="10" xfId="0" applyNumberFormat="1" applyFont="1" applyFill="1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center" vertical="center"/>
    </xf>
    <xf numFmtId="0" fontId="20" fillId="24" borderId="0" xfId="0" applyNumberFormat="1" applyFont="1" applyFill="1"/>
    <xf numFmtId="0" fontId="30" fillId="24" borderId="0" xfId="0" applyNumberFormat="1" applyFont="1" applyFill="1"/>
    <xf numFmtId="0" fontId="28" fillId="24" borderId="10" xfId="0" applyNumberFormat="1" applyFont="1" applyFill="1" applyBorder="1" applyAlignment="1">
      <alignment horizontal="center" vertical="center"/>
    </xf>
    <xf numFmtId="165" fontId="21" fillId="24" borderId="10" xfId="43" applyNumberFormat="1" applyFont="1" applyFill="1" applyBorder="1" applyAlignment="1">
      <alignment horizontal="center" vertical="center"/>
    </xf>
    <xf numFmtId="49" fontId="23" fillId="24" borderId="10" xfId="0" applyNumberFormat="1" applyFont="1" applyFill="1" applyBorder="1" applyAlignment="1">
      <alignment horizontal="center" vertical="center" wrapText="1"/>
    </xf>
    <xf numFmtId="0" fontId="21" fillId="24" borderId="13" xfId="0" applyNumberFormat="1" applyFont="1" applyFill="1" applyBorder="1" applyAlignment="1">
      <alignment horizontal="left" vertical="center" wrapText="1"/>
    </xf>
    <xf numFmtId="0" fontId="21" fillId="24" borderId="10" xfId="0" applyNumberFormat="1" applyFont="1" applyFill="1" applyBorder="1" applyAlignment="1">
      <alignment horizontal="left" vertical="center" wrapText="1"/>
    </xf>
    <xf numFmtId="165" fontId="24" fillId="0" borderId="10" xfId="0" applyNumberFormat="1" applyFont="1" applyFill="1" applyBorder="1" applyAlignment="1">
      <alignment horizontal="left" vertical="center"/>
    </xf>
    <xf numFmtId="165" fontId="21" fillId="0" borderId="10" xfId="43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NumberFormat="1" applyFont="1" applyFill="1" applyAlignment="1">
      <alignment horizontal="left"/>
    </xf>
    <xf numFmtId="0" fontId="21" fillId="0" borderId="0" xfId="0" applyNumberFormat="1" applyFont="1" applyFill="1"/>
    <xf numFmtId="0" fontId="21" fillId="24" borderId="13" xfId="0" applyNumberFormat="1" applyFont="1" applyFill="1" applyBorder="1" applyAlignment="1">
      <alignment horizontal="center" vertical="center"/>
    </xf>
    <xf numFmtId="0" fontId="21" fillId="24" borderId="14" xfId="0" applyNumberFormat="1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center" vertical="center"/>
    </xf>
    <xf numFmtId="0" fontId="21" fillId="24" borderId="15" xfId="0" applyNumberFormat="1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left" vertical="center"/>
    </xf>
    <xf numFmtId="0" fontId="23" fillId="0" borderId="16" xfId="0" applyNumberFormat="1" applyFont="1" applyFill="1" applyBorder="1" applyAlignment="1">
      <alignment horizontal="left" vertical="center"/>
    </xf>
    <xf numFmtId="0" fontId="23" fillId="0" borderId="11" xfId="0" applyNumberFormat="1" applyFont="1" applyFill="1" applyBorder="1" applyAlignment="1">
      <alignment horizontal="left" vertical="center"/>
    </xf>
    <xf numFmtId="0" fontId="29" fillId="2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3" fillId="24" borderId="10" xfId="0" applyFont="1" applyFill="1" applyBorder="1" applyAlignment="1">
      <alignment horizontal="center" vertical="center" wrapText="1"/>
    </xf>
    <xf numFmtId="0" fontId="27" fillId="0" borderId="13" xfId="46" applyFont="1" applyBorder="1" applyAlignment="1">
      <alignment horizontal="center" vertical="center" wrapText="1"/>
    </xf>
    <xf numFmtId="0" fontId="27" fillId="0" borderId="14" xfId="46" applyFont="1" applyBorder="1" applyAlignment="1">
      <alignment horizontal="center" vertical="center" wrapText="1"/>
    </xf>
    <xf numFmtId="0" fontId="24" fillId="0" borderId="0" xfId="0" applyNumberFormat="1" applyFont="1" applyFill="1" applyAlignment="1">
      <alignment horizontal="center" wrapText="1"/>
    </xf>
    <xf numFmtId="0" fontId="27" fillId="0" borderId="12" xfId="46" applyFont="1" applyBorder="1" applyAlignment="1">
      <alignment horizontal="center" vertical="center" wrapText="1"/>
    </xf>
    <xf numFmtId="0" fontId="27" fillId="0" borderId="16" xfId="46" applyFont="1" applyBorder="1" applyAlignment="1">
      <alignment horizontal="center" vertical="center" wrapText="1"/>
    </xf>
    <xf numFmtId="0" fontId="27" fillId="0" borderId="11" xfId="46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</cellXfs>
  <cellStyles count="48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47"/>
    <cellStyle name="Обычный 5" xfId="46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" xfId="43" builtinId="3"/>
    <cellStyle name="Финансовый 2" xfId="44"/>
    <cellStyle name="Хороший" xfId="45" builtinId="26" customBuiltin="1"/>
  </cellStyles>
  <dxfs count="0"/>
  <tableStyles count="0" defaultTableStyle="TableStyleMedium9" defaultPivotStyle="PivotStyleLight16"/>
  <colors>
    <mruColors>
      <color rgb="FFA5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60" zoomScaleNormal="60" workbookViewId="0"/>
  </sheetViews>
  <sheetFormatPr defaultColWidth="9.140625" defaultRowHeight="15.75" x14ac:dyDescent="0.25"/>
  <cols>
    <col min="1" max="1" width="10.42578125" style="2" customWidth="1"/>
    <col min="2" max="2" width="76.140625" style="3" customWidth="1"/>
    <col min="3" max="3" width="21.140625" style="3" customWidth="1"/>
    <col min="4" max="4" width="66" style="3" customWidth="1"/>
    <col min="5" max="5" width="23.42578125" style="3" customWidth="1"/>
    <col min="6" max="6" width="19.7109375" style="3" customWidth="1"/>
    <col min="7" max="7" width="15.85546875" style="3" customWidth="1"/>
    <col min="8" max="8" width="23.42578125" style="3" customWidth="1"/>
    <col min="9" max="9" width="23.85546875" style="2" customWidth="1"/>
    <col min="10" max="10" width="21.5703125" style="2" customWidth="1"/>
    <col min="11" max="11" width="21.85546875" style="2" customWidth="1"/>
    <col min="12" max="12" width="24.28515625" style="2" customWidth="1"/>
    <col min="13" max="16384" width="9.140625" style="2"/>
  </cols>
  <sheetData>
    <row r="1" spans="1:12" customFormat="1" ht="12.75" x14ac:dyDescent="0.2">
      <c r="A1" s="9"/>
      <c r="H1" s="34" t="s">
        <v>72</v>
      </c>
      <c r="I1" s="34"/>
      <c r="J1" s="34"/>
      <c r="K1" s="34"/>
    </row>
    <row r="2" spans="1:12" customFormat="1" ht="12.75" x14ac:dyDescent="0.2">
      <c r="A2" s="9"/>
      <c r="H2" s="34"/>
      <c r="I2" s="34"/>
      <c r="J2" s="34"/>
      <c r="K2" s="34"/>
    </row>
    <row r="3" spans="1:12" customFormat="1" ht="32.25" customHeight="1" x14ac:dyDescent="0.2">
      <c r="A3" s="9"/>
      <c r="H3" s="34"/>
      <c r="I3" s="34"/>
      <c r="J3" s="34"/>
      <c r="K3" s="34"/>
    </row>
    <row r="4" spans="1:12" customFormat="1" ht="12.75" x14ac:dyDescent="0.2">
      <c r="A4" s="9"/>
    </row>
    <row r="5" spans="1:12" customFormat="1" ht="53.25" customHeight="1" x14ac:dyDescent="0.2">
      <c r="A5" s="9"/>
      <c r="H5" s="35" t="s">
        <v>55</v>
      </c>
      <c r="I5" s="35"/>
      <c r="J5" s="35"/>
      <c r="K5" s="35"/>
    </row>
    <row r="7" spans="1:12" ht="20.25" customHeight="1" x14ac:dyDescent="0.25"/>
    <row r="8" spans="1:12" ht="18.75" x14ac:dyDescent="0.3">
      <c r="A8" s="39" t="s">
        <v>33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2" ht="35.25" customHeight="1" x14ac:dyDescent="0.25"/>
    <row r="10" spans="1:12" ht="18.75" x14ac:dyDescent="0.25">
      <c r="A10" s="37" t="s">
        <v>32</v>
      </c>
      <c r="B10" s="37" t="s">
        <v>30</v>
      </c>
      <c r="C10" s="43" t="s">
        <v>31</v>
      </c>
      <c r="D10" s="43" t="s">
        <v>36</v>
      </c>
      <c r="E10" s="37" t="s">
        <v>27</v>
      </c>
      <c r="F10" s="37" t="s">
        <v>28</v>
      </c>
      <c r="G10" s="37" t="s">
        <v>29</v>
      </c>
      <c r="H10" s="40" t="s">
        <v>26</v>
      </c>
      <c r="I10" s="41"/>
      <c r="J10" s="41"/>
      <c r="K10" s="41"/>
      <c r="L10" s="42"/>
    </row>
    <row r="11" spans="1:12" ht="44.25" customHeight="1" x14ac:dyDescent="0.25">
      <c r="A11" s="38"/>
      <c r="B11" s="38"/>
      <c r="C11" s="43"/>
      <c r="D11" s="43"/>
      <c r="E11" s="38"/>
      <c r="F11" s="38"/>
      <c r="G11" s="38"/>
      <c r="H11" s="4" t="s">
        <v>23</v>
      </c>
      <c r="I11" s="4" t="s">
        <v>24</v>
      </c>
      <c r="J11" s="4" t="s">
        <v>25</v>
      </c>
      <c r="K11" s="4" t="s">
        <v>53</v>
      </c>
      <c r="L11" s="4" t="s">
        <v>22</v>
      </c>
    </row>
    <row r="12" spans="1:12" ht="27" customHeight="1" x14ac:dyDescent="0.25">
      <c r="A12" s="5">
        <v>1</v>
      </c>
      <c r="B12" s="5">
        <v>2</v>
      </c>
      <c r="C12" s="5">
        <v>3</v>
      </c>
      <c r="D12" s="5"/>
      <c r="E12" s="5">
        <v>5</v>
      </c>
      <c r="F12" s="5">
        <v>6</v>
      </c>
      <c r="G12" s="5">
        <v>7</v>
      </c>
      <c r="H12" s="5">
        <v>9</v>
      </c>
      <c r="I12" s="5">
        <v>10</v>
      </c>
      <c r="J12" s="5">
        <v>11</v>
      </c>
      <c r="K12" s="5">
        <v>11</v>
      </c>
      <c r="L12" s="5">
        <v>12</v>
      </c>
    </row>
    <row r="13" spans="1:12" s="12" customFormat="1" ht="56.25" x14ac:dyDescent="0.25">
      <c r="A13" s="11">
        <v>1</v>
      </c>
      <c r="B13" s="17" t="s">
        <v>7</v>
      </c>
      <c r="C13" s="10" t="s">
        <v>43</v>
      </c>
      <c r="D13" s="10" t="s">
        <v>67</v>
      </c>
      <c r="E13" s="6" t="s">
        <v>34</v>
      </c>
      <c r="F13" s="8" t="s">
        <v>37</v>
      </c>
      <c r="G13" s="6" t="s">
        <v>40</v>
      </c>
      <c r="H13" s="15">
        <v>273195.90000000002</v>
      </c>
      <c r="I13" s="15">
        <v>412794.6</v>
      </c>
      <c r="J13" s="15">
        <v>369534.5</v>
      </c>
      <c r="K13" s="15">
        <v>0</v>
      </c>
      <c r="L13" s="15">
        <f>SUM(H13:K13)</f>
        <v>1055525</v>
      </c>
    </row>
    <row r="14" spans="1:12" s="12" customFormat="1" ht="72.75" customHeight="1" x14ac:dyDescent="0.25">
      <c r="A14" s="11">
        <v>2</v>
      </c>
      <c r="B14" s="18" t="s">
        <v>11</v>
      </c>
      <c r="C14" s="10" t="s">
        <v>43</v>
      </c>
      <c r="D14" s="10" t="s">
        <v>67</v>
      </c>
      <c r="E14" s="7" t="s">
        <v>34</v>
      </c>
      <c r="F14" s="8" t="s">
        <v>38</v>
      </c>
      <c r="G14" s="6" t="s">
        <v>40</v>
      </c>
      <c r="H14" s="15">
        <v>1092248.6499999999</v>
      </c>
      <c r="I14" s="15">
        <v>1519435.9</v>
      </c>
      <c r="J14" s="15">
        <f>1897826.3+619458.88</f>
        <v>2517285.1800000002</v>
      </c>
      <c r="K14" s="15">
        <v>0</v>
      </c>
      <c r="L14" s="15">
        <f t="shared" ref="L14:L40" si="0">SUM(H14:K14)</f>
        <v>5128969.7300000004</v>
      </c>
    </row>
    <row r="15" spans="1:12" s="12" customFormat="1" ht="70.5" customHeight="1" x14ac:dyDescent="0.25">
      <c r="A15" s="11">
        <v>3</v>
      </c>
      <c r="B15" s="17" t="s">
        <v>6</v>
      </c>
      <c r="C15" s="10" t="s">
        <v>43</v>
      </c>
      <c r="D15" s="10" t="s">
        <v>67</v>
      </c>
      <c r="E15" s="6" t="s">
        <v>34</v>
      </c>
      <c r="F15" s="8" t="s">
        <v>38</v>
      </c>
      <c r="G15" s="6" t="s">
        <v>54</v>
      </c>
      <c r="H15" s="15">
        <v>2987972.9</v>
      </c>
      <c r="I15" s="15">
        <v>3777414.1</v>
      </c>
      <c r="J15" s="15">
        <v>3539536.2</v>
      </c>
      <c r="K15" s="15">
        <v>0</v>
      </c>
      <c r="L15" s="15">
        <f t="shared" si="0"/>
        <v>10304923.199999999</v>
      </c>
    </row>
    <row r="16" spans="1:12" s="12" customFormat="1" ht="65.25" customHeight="1" x14ac:dyDescent="0.25">
      <c r="A16" s="11">
        <v>4</v>
      </c>
      <c r="B16" s="18" t="s">
        <v>8</v>
      </c>
      <c r="C16" s="10" t="s">
        <v>43</v>
      </c>
      <c r="D16" s="10" t="s">
        <v>67</v>
      </c>
      <c r="E16" s="6" t="s">
        <v>34</v>
      </c>
      <c r="F16" s="8" t="s">
        <v>38</v>
      </c>
      <c r="G16" s="6" t="s">
        <v>45</v>
      </c>
      <c r="H16" s="15"/>
      <c r="I16" s="15">
        <v>6194718</v>
      </c>
      <c r="J16" s="15">
        <f>4499560.8+3141757.1</f>
        <v>7641317.9000000004</v>
      </c>
      <c r="K16" s="15">
        <v>0</v>
      </c>
      <c r="L16" s="15">
        <f t="shared" si="0"/>
        <v>13836035.9</v>
      </c>
    </row>
    <row r="17" spans="1:12" s="12" customFormat="1" ht="73.5" customHeight="1" x14ac:dyDescent="0.25">
      <c r="A17" s="11">
        <v>5</v>
      </c>
      <c r="B17" s="17" t="s">
        <v>56</v>
      </c>
      <c r="C17" s="10" t="s">
        <v>43</v>
      </c>
      <c r="D17" s="10" t="s">
        <v>67</v>
      </c>
      <c r="E17" s="6" t="s">
        <v>34</v>
      </c>
      <c r="F17" s="8" t="s">
        <v>63</v>
      </c>
      <c r="G17" s="6" t="s">
        <v>41</v>
      </c>
      <c r="H17" s="20"/>
      <c r="I17" s="20">
        <v>2532164.6999999997</v>
      </c>
      <c r="J17" s="20">
        <v>2683019.3821999994</v>
      </c>
      <c r="K17" s="15">
        <v>2315802.5</v>
      </c>
      <c r="L17" s="15">
        <f t="shared" si="0"/>
        <v>7530986.5821999991</v>
      </c>
    </row>
    <row r="18" spans="1:12" s="12" customFormat="1" ht="79.5" customHeight="1" x14ac:dyDescent="0.25">
      <c r="A18" s="11">
        <v>6</v>
      </c>
      <c r="B18" s="17" t="s">
        <v>20</v>
      </c>
      <c r="C18" s="10" t="s">
        <v>43</v>
      </c>
      <c r="D18" s="10" t="s">
        <v>67</v>
      </c>
      <c r="E18" s="6" t="s">
        <v>34</v>
      </c>
      <c r="F18" s="8" t="s">
        <v>62</v>
      </c>
      <c r="G18" s="6" t="s">
        <v>41</v>
      </c>
      <c r="H18" s="15"/>
      <c r="I18" s="15">
        <v>3865000</v>
      </c>
      <c r="J18" s="15">
        <v>5414000</v>
      </c>
      <c r="K18" s="15"/>
      <c r="L18" s="15">
        <f t="shared" si="0"/>
        <v>9279000</v>
      </c>
    </row>
    <row r="19" spans="1:12" s="12" customFormat="1" ht="82.5" customHeight="1" x14ac:dyDescent="0.25">
      <c r="A19" s="11">
        <v>7</v>
      </c>
      <c r="B19" s="18" t="s">
        <v>12</v>
      </c>
      <c r="C19" s="10" t="s">
        <v>43</v>
      </c>
      <c r="D19" s="10" t="s">
        <v>67</v>
      </c>
      <c r="E19" s="7" t="s">
        <v>34</v>
      </c>
      <c r="F19" s="8" t="s">
        <v>47</v>
      </c>
      <c r="G19" s="6" t="s">
        <v>41</v>
      </c>
      <c r="H19" s="15">
        <v>548298.65</v>
      </c>
      <c r="I19" s="15">
        <v>615473.69999999995</v>
      </c>
      <c r="J19" s="15">
        <v>603721.80000000005</v>
      </c>
      <c r="K19" s="15">
        <v>144015</v>
      </c>
      <c r="L19" s="15">
        <f t="shared" si="0"/>
        <v>1911509.1500000001</v>
      </c>
    </row>
    <row r="20" spans="1:12" s="12" customFormat="1" ht="84" customHeight="1" x14ac:dyDescent="0.25">
      <c r="A20" s="11">
        <v>8</v>
      </c>
      <c r="B20" s="17" t="s">
        <v>3</v>
      </c>
      <c r="C20" s="10" t="s">
        <v>43</v>
      </c>
      <c r="D20" s="10" t="s">
        <v>67</v>
      </c>
      <c r="E20" s="6" t="s">
        <v>34</v>
      </c>
      <c r="F20" s="8" t="s">
        <v>62</v>
      </c>
      <c r="G20" s="6" t="s">
        <v>41</v>
      </c>
      <c r="H20" s="15"/>
      <c r="I20" s="15">
        <v>2476553</v>
      </c>
      <c r="J20" s="15">
        <v>3080925</v>
      </c>
      <c r="K20" s="15"/>
      <c r="L20" s="15">
        <f t="shared" si="0"/>
        <v>5557478</v>
      </c>
    </row>
    <row r="21" spans="1:12" s="12" customFormat="1" ht="56.25" x14ac:dyDescent="0.25">
      <c r="A21" s="24">
        <v>9</v>
      </c>
      <c r="B21" s="18" t="s">
        <v>10</v>
      </c>
      <c r="C21" s="26" t="s">
        <v>35</v>
      </c>
      <c r="D21" s="26" t="s">
        <v>61</v>
      </c>
      <c r="E21" s="6" t="s">
        <v>34</v>
      </c>
      <c r="F21" s="10" t="s">
        <v>47</v>
      </c>
      <c r="G21" s="6" t="s">
        <v>41</v>
      </c>
      <c r="H21" s="15">
        <v>19132</v>
      </c>
      <c r="I21" s="15">
        <v>22553</v>
      </c>
      <c r="J21" s="15">
        <v>23330</v>
      </c>
      <c r="K21" s="15">
        <v>7105</v>
      </c>
      <c r="L21" s="15">
        <f t="shared" si="0"/>
        <v>72120</v>
      </c>
    </row>
    <row r="22" spans="1:12" s="12" customFormat="1" ht="61.5" customHeight="1" x14ac:dyDescent="0.25">
      <c r="A22" s="25"/>
      <c r="B22" s="17" t="s">
        <v>57</v>
      </c>
      <c r="C22" s="27"/>
      <c r="D22" s="27"/>
      <c r="E22" s="6" t="s">
        <v>34</v>
      </c>
      <c r="F22" s="10" t="s">
        <v>47</v>
      </c>
      <c r="G22" s="6" t="s">
        <v>41</v>
      </c>
      <c r="H22" s="15">
        <v>67777</v>
      </c>
      <c r="I22" s="15">
        <v>72294</v>
      </c>
      <c r="J22" s="15">
        <v>75357</v>
      </c>
      <c r="K22" s="15">
        <v>30909</v>
      </c>
      <c r="L22" s="15">
        <f t="shared" si="0"/>
        <v>246337</v>
      </c>
    </row>
    <row r="23" spans="1:12" s="12" customFormat="1" ht="65.25" customHeight="1" x14ac:dyDescent="0.25">
      <c r="A23" s="11">
        <v>10</v>
      </c>
      <c r="B23" s="17" t="s">
        <v>4</v>
      </c>
      <c r="C23" s="10" t="s">
        <v>43</v>
      </c>
      <c r="D23" s="10" t="s">
        <v>68</v>
      </c>
      <c r="E23" s="6" t="s">
        <v>34</v>
      </c>
      <c r="F23" s="8" t="s">
        <v>48</v>
      </c>
      <c r="G23" s="6" t="s">
        <v>46</v>
      </c>
      <c r="H23" s="15">
        <v>1551511.4</v>
      </c>
      <c r="I23" s="15">
        <v>2589327</v>
      </c>
      <c r="J23" s="15">
        <v>2888555</v>
      </c>
      <c r="K23" s="15">
        <v>3410962</v>
      </c>
      <c r="L23" s="15">
        <f t="shared" si="0"/>
        <v>10440355.4</v>
      </c>
    </row>
    <row r="24" spans="1:12" s="12" customFormat="1" ht="61.5" customHeight="1" x14ac:dyDescent="0.25">
      <c r="A24" s="11">
        <v>11</v>
      </c>
      <c r="B24" s="17" t="s">
        <v>5</v>
      </c>
      <c r="C24" s="10" t="s">
        <v>43</v>
      </c>
      <c r="D24" s="10" t="s">
        <v>68</v>
      </c>
      <c r="E24" s="6" t="s">
        <v>34</v>
      </c>
      <c r="F24" s="8" t="s">
        <v>48</v>
      </c>
      <c r="G24" s="6" t="s">
        <v>42</v>
      </c>
      <c r="H24" s="15">
        <v>131027</v>
      </c>
      <c r="I24" s="15">
        <v>228602.1</v>
      </c>
      <c r="J24" s="15">
        <v>152783</v>
      </c>
      <c r="K24" s="15">
        <v>257908</v>
      </c>
      <c r="L24" s="15">
        <f t="shared" si="0"/>
        <v>770320.1</v>
      </c>
    </row>
    <row r="25" spans="1:12" s="12" customFormat="1" ht="65.25" customHeight="1" x14ac:dyDescent="0.25">
      <c r="A25" s="11">
        <v>12</v>
      </c>
      <c r="B25" s="18" t="s">
        <v>9</v>
      </c>
      <c r="C25" s="10" t="s">
        <v>43</v>
      </c>
      <c r="D25" s="10" t="s">
        <v>60</v>
      </c>
      <c r="E25" s="6" t="s">
        <v>34</v>
      </c>
      <c r="F25" s="8" t="s">
        <v>50</v>
      </c>
      <c r="G25" s="6" t="s">
        <v>49</v>
      </c>
      <c r="H25" s="15">
        <v>559898</v>
      </c>
      <c r="I25" s="15">
        <v>565026</v>
      </c>
      <c r="J25" s="15">
        <v>502678</v>
      </c>
      <c r="K25" s="15">
        <v>505297</v>
      </c>
      <c r="L25" s="15">
        <f t="shared" si="0"/>
        <v>2132899</v>
      </c>
    </row>
    <row r="26" spans="1:12" s="12" customFormat="1" ht="57" customHeight="1" x14ac:dyDescent="0.25">
      <c r="A26" s="24">
        <v>13</v>
      </c>
      <c r="B26" s="17" t="s">
        <v>0</v>
      </c>
      <c r="C26" s="26" t="s">
        <v>43</v>
      </c>
      <c r="D26" s="26" t="s">
        <v>64</v>
      </c>
      <c r="E26" s="6" t="s">
        <v>34</v>
      </c>
      <c r="F26" s="10" t="s">
        <v>50</v>
      </c>
      <c r="G26" s="6" t="s">
        <v>42</v>
      </c>
      <c r="H26" s="15">
        <v>467726.4</v>
      </c>
      <c r="I26" s="15">
        <v>885612.7</v>
      </c>
      <c r="J26" s="15">
        <v>993772.10000000009</v>
      </c>
      <c r="K26" s="15">
        <v>1030520</v>
      </c>
      <c r="L26" s="15">
        <f t="shared" si="0"/>
        <v>3377631.2</v>
      </c>
    </row>
    <row r="27" spans="1:12" s="12" customFormat="1" ht="65.25" customHeight="1" x14ac:dyDescent="0.25">
      <c r="A27" s="29"/>
      <c r="B27" s="18" t="s">
        <v>1</v>
      </c>
      <c r="C27" s="30"/>
      <c r="D27" s="30"/>
      <c r="E27" s="6" t="s">
        <v>34</v>
      </c>
      <c r="F27" s="10" t="s">
        <v>50</v>
      </c>
      <c r="G27" s="6" t="s">
        <v>42</v>
      </c>
      <c r="H27" s="15">
        <v>988057.5</v>
      </c>
      <c r="I27" s="15">
        <v>1220110.2660000001</v>
      </c>
      <c r="J27" s="15">
        <v>2065488.8319999999</v>
      </c>
      <c r="K27" s="15">
        <v>2866270</v>
      </c>
      <c r="L27" s="15">
        <f t="shared" si="0"/>
        <v>7139926.5979999993</v>
      </c>
    </row>
    <row r="28" spans="1:12" s="12" customFormat="1" ht="68.25" customHeight="1" x14ac:dyDescent="0.25">
      <c r="A28" s="29"/>
      <c r="B28" s="18" t="s">
        <v>21</v>
      </c>
      <c r="C28" s="30"/>
      <c r="D28" s="30"/>
      <c r="E28" s="6" t="s">
        <v>34</v>
      </c>
      <c r="F28" s="10" t="s">
        <v>50</v>
      </c>
      <c r="G28" s="6" t="s">
        <v>42</v>
      </c>
      <c r="H28" s="15">
        <v>810035.89999999991</v>
      </c>
      <c r="I28" s="15">
        <v>1101898.7000000002</v>
      </c>
      <c r="J28" s="15">
        <v>1287035.5</v>
      </c>
      <c r="K28" s="15">
        <v>1373943</v>
      </c>
      <c r="L28" s="15">
        <f t="shared" si="0"/>
        <v>4572913.0999999996</v>
      </c>
    </row>
    <row r="29" spans="1:12" s="12" customFormat="1" ht="70.5" customHeight="1" x14ac:dyDescent="0.25">
      <c r="A29" s="29"/>
      <c r="B29" s="18" t="s">
        <v>2</v>
      </c>
      <c r="C29" s="30"/>
      <c r="D29" s="30"/>
      <c r="E29" s="6" t="s">
        <v>34</v>
      </c>
      <c r="F29" s="10" t="s">
        <v>50</v>
      </c>
      <c r="G29" s="6" t="s">
        <v>42</v>
      </c>
      <c r="H29" s="15">
        <v>3866000</v>
      </c>
      <c r="I29" s="15">
        <v>2963908.0337800002</v>
      </c>
      <c r="J29" s="15">
        <v>3668694.1311900006</v>
      </c>
      <c r="K29" s="15">
        <v>4562750</v>
      </c>
      <c r="L29" s="15">
        <f t="shared" si="0"/>
        <v>15061352.164970001</v>
      </c>
    </row>
    <row r="30" spans="1:12" s="12" customFormat="1" ht="60.75" customHeight="1" x14ac:dyDescent="0.25">
      <c r="A30" s="25"/>
      <c r="B30" s="18" t="s">
        <v>51</v>
      </c>
      <c r="C30" s="30"/>
      <c r="D30" s="30"/>
      <c r="E30" s="6" t="s">
        <v>34</v>
      </c>
      <c r="F30" s="10" t="s">
        <v>50</v>
      </c>
      <c r="G30" s="6" t="s">
        <v>42</v>
      </c>
      <c r="H30" s="15">
        <v>1747377.34</v>
      </c>
      <c r="I30" s="15">
        <v>2177966.79</v>
      </c>
      <c r="J30" s="15">
        <v>2164736.1</v>
      </c>
      <c r="K30" s="15">
        <v>2225022</v>
      </c>
      <c r="L30" s="15">
        <f t="shared" si="0"/>
        <v>8315102.2300000004</v>
      </c>
    </row>
    <row r="31" spans="1:12" s="12" customFormat="1" ht="36" customHeight="1" x14ac:dyDescent="0.25">
      <c r="A31" s="28">
        <v>14</v>
      </c>
      <c r="B31" s="18" t="s">
        <v>13</v>
      </c>
      <c r="C31" s="36" t="s">
        <v>43</v>
      </c>
      <c r="D31" s="36" t="s">
        <v>52</v>
      </c>
      <c r="E31" s="6" t="s">
        <v>34</v>
      </c>
      <c r="F31" s="10" t="s">
        <v>50</v>
      </c>
      <c r="G31" s="6" t="s">
        <v>42</v>
      </c>
      <c r="H31" s="15">
        <v>45849</v>
      </c>
      <c r="I31" s="15">
        <v>64104</v>
      </c>
      <c r="J31" s="15">
        <v>132646.04</v>
      </c>
      <c r="K31" s="15">
        <f>150000+56448</f>
        <v>206448</v>
      </c>
      <c r="L31" s="15">
        <f t="shared" si="0"/>
        <v>449047.04000000004</v>
      </c>
    </row>
    <row r="32" spans="1:12" s="12" customFormat="1" ht="63.75" customHeight="1" x14ac:dyDescent="0.25">
      <c r="A32" s="28"/>
      <c r="B32" s="18" t="s">
        <v>58</v>
      </c>
      <c r="C32" s="36"/>
      <c r="D32" s="36"/>
      <c r="E32" s="6" t="s">
        <v>34</v>
      </c>
      <c r="F32" s="10" t="s">
        <v>50</v>
      </c>
      <c r="G32" s="6" t="s">
        <v>42</v>
      </c>
      <c r="H32" s="15"/>
      <c r="I32" s="15">
        <v>300000</v>
      </c>
      <c r="J32" s="15">
        <v>307000</v>
      </c>
      <c r="K32" s="15">
        <v>308147</v>
      </c>
      <c r="L32" s="15">
        <f t="shared" si="0"/>
        <v>915147</v>
      </c>
    </row>
    <row r="33" spans="1:12" s="12" customFormat="1" ht="60" customHeight="1" x14ac:dyDescent="0.25">
      <c r="A33" s="28"/>
      <c r="B33" s="18" t="s">
        <v>14</v>
      </c>
      <c r="C33" s="36"/>
      <c r="D33" s="36"/>
      <c r="E33" s="6" t="s">
        <v>34</v>
      </c>
      <c r="F33" s="10" t="s">
        <v>50</v>
      </c>
      <c r="G33" s="6" t="s">
        <v>42</v>
      </c>
      <c r="H33" s="15">
        <v>98516</v>
      </c>
      <c r="I33" s="15">
        <v>100276.7</v>
      </c>
      <c r="J33" s="15">
        <v>134166.79999999999</v>
      </c>
      <c r="K33" s="15">
        <f>149998+42046</f>
        <v>192044</v>
      </c>
      <c r="L33" s="15">
        <f t="shared" si="0"/>
        <v>525003.5</v>
      </c>
    </row>
    <row r="34" spans="1:12" s="12" customFormat="1" ht="58.5" customHeight="1" x14ac:dyDescent="0.25">
      <c r="A34" s="28"/>
      <c r="B34" s="18" t="s">
        <v>15</v>
      </c>
      <c r="C34" s="36"/>
      <c r="D34" s="36"/>
      <c r="E34" s="6" t="s">
        <v>34</v>
      </c>
      <c r="F34" s="10" t="s">
        <v>50</v>
      </c>
      <c r="G34" s="6" t="s">
        <v>42</v>
      </c>
      <c r="H34" s="15">
        <v>55700</v>
      </c>
      <c r="I34" s="15">
        <v>55904</v>
      </c>
      <c r="J34" s="15">
        <v>94909</v>
      </c>
      <c r="K34" s="15">
        <f>140799+41782</f>
        <v>182581</v>
      </c>
      <c r="L34" s="15">
        <f>SUM(H34:K34)</f>
        <v>389094</v>
      </c>
    </row>
    <row r="35" spans="1:12" s="12" customFormat="1" ht="64.5" customHeight="1" x14ac:dyDescent="0.25">
      <c r="A35" s="28"/>
      <c r="B35" s="18" t="s">
        <v>71</v>
      </c>
      <c r="C35" s="36"/>
      <c r="D35" s="36"/>
      <c r="E35" s="6" t="s">
        <v>34</v>
      </c>
      <c r="F35" s="10" t="s">
        <v>50</v>
      </c>
      <c r="G35" s="6" t="s">
        <v>42</v>
      </c>
      <c r="H35" s="15">
        <v>356272</v>
      </c>
      <c r="I35" s="15">
        <v>358985</v>
      </c>
      <c r="J35" s="15">
        <v>540855</v>
      </c>
      <c r="K35" s="15">
        <v>623848</v>
      </c>
      <c r="L35" s="15">
        <f>SUM(H35:K35)</f>
        <v>1879960</v>
      </c>
    </row>
    <row r="36" spans="1:12" s="12" customFormat="1" ht="64.5" customHeight="1" x14ac:dyDescent="0.25">
      <c r="A36" s="24">
        <v>15</v>
      </c>
      <c r="B36" s="18" t="s">
        <v>17</v>
      </c>
      <c r="C36" s="26" t="s">
        <v>35</v>
      </c>
      <c r="D36" s="26" t="s">
        <v>66</v>
      </c>
      <c r="E36" s="6" t="s">
        <v>34</v>
      </c>
      <c r="F36" s="10" t="s">
        <v>50</v>
      </c>
      <c r="G36" s="6" t="s">
        <v>42</v>
      </c>
      <c r="H36" s="15">
        <v>173770.1</v>
      </c>
      <c r="I36" s="15">
        <v>589181.30000000005</v>
      </c>
      <c r="J36" s="15">
        <v>466462.8</v>
      </c>
      <c r="K36" s="15">
        <f>130018+53251</f>
        <v>183269</v>
      </c>
      <c r="L36" s="15">
        <f t="shared" si="0"/>
        <v>1412683.2</v>
      </c>
    </row>
    <row r="37" spans="1:12" s="12" customFormat="1" ht="64.5" customHeight="1" x14ac:dyDescent="0.25">
      <c r="A37" s="29"/>
      <c r="B37" s="18" t="s">
        <v>18</v>
      </c>
      <c r="C37" s="30"/>
      <c r="D37" s="30"/>
      <c r="E37" s="6" t="s">
        <v>34</v>
      </c>
      <c r="F37" s="10" t="s">
        <v>50</v>
      </c>
      <c r="G37" s="6" t="s">
        <v>42</v>
      </c>
      <c r="H37" s="15">
        <v>217251.196</v>
      </c>
      <c r="I37" s="15">
        <v>345437.05</v>
      </c>
      <c r="J37" s="15">
        <v>201550.82</v>
      </c>
      <c r="K37" s="15">
        <f>150000+37842</f>
        <v>187842</v>
      </c>
      <c r="L37" s="15">
        <f t="shared" si="0"/>
        <v>952081.06600000011</v>
      </c>
    </row>
    <row r="38" spans="1:12" s="12" customFormat="1" ht="58.5" customHeight="1" x14ac:dyDescent="0.25">
      <c r="A38" s="29"/>
      <c r="B38" s="18" t="s">
        <v>19</v>
      </c>
      <c r="C38" s="30"/>
      <c r="D38" s="30"/>
      <c r="E38" s="6" t="s">
        <v>34</v>
      </c>
      <c r="F38" s="10" t="s">
        <v>50</v>
      </c>
      <c r="G38" s="6" t="s">
        <v>42</v>
      </c>
      <c r="H38" s="15">
        <v>538520.1</v>
      </c>
      <c r="I38" s="15">
        <v>857015.90000000014</v>
      </c>
      <c r="J38" s="15">
        <v>739518</v>
      </c>
      <c r="K38" s="15">
        <f>150000+39038</f>
        <v>189038</v>
      </c>
      <c r="L38" s="15">
        <f t="shared" si="0"/>
        <v>2324092</v>
      </c>
    </row>
    <row r="39" spans="1:12" s="12" customFormat="1" ht="71.25" customHeight="1" x14ac:dyDescent="0.25">
      <c r="A39" s="11">
        <v>16</v>
      </c>
      <c r="B39" s="18" t="s">
        <v>44</v>
      </c>
      <c r="C39" s="1" t="s">
        <v>43</v>
      </c>
      <c r="D39" s="16" t="s">
        <v>65</v>
      </c>
      <c r="E39" s="6" t="s">
        <v>34</v>
      </c>
      <c r="F39" s="10" t="s">
        <v>70</v>
      </c>
      <c r="G39" s="6" t="s">
        <v>39</v>
      </c>
      <c r="H39" s="15"/>
      <c r="I39" s="15">
        <v>11524765</v>
      </c>
      <c r="J39" s="15">
        <v>4940074</v>
      </c>
      <c r="K39" s="15">
        <v>3138425</v>
      </c>
      <c r="L39" s="15">
        <f t="shared" si="0"/>
        <v>19603264</v>
      </c>
    </row>
    <row r="40" spans="1:12" s="13" customFormat="1" ht="89.25" customHeight="1" x14ac:dyDescent="0.25">
      <c r="A40" s="14">
        <v>17</v>
      </c>
      <c r="B40" s="18" t="s">
        <v>16</v>
      </c>
      <c r="C40" s="1" t="s">
        <v>43</v>
      </c>
      <c r="D40" s="10" t="s">
        <v>67</v>
      </c>
      <c r="E40" s="1" t="s">
        <v>34</v>
      </c>
      <c r="F40" s="10" t="s">
        <v>69</v>
      </c>
      <c r="G40" s="1" t="s">
        <v>39</v>
      </c>
      <c r="H40" s="15">
        <v>207715</v>
      </c>
      <c r="I40" s="15">
        <v>191502.76300000001</v>
      </c>
      <c r="J40" s="15">
        <v>330809.92800000001</v>
      </c>
      <c r="K40" s="15">
        <f>150000+65135</f>
        <v>215135</v>
      </c>
      <c r="L40" s="15">
        <f t="shared" si="0"/>
        <v>945162.69100000011</v>
      </c>
    </row>
    <row r="41" spans="1:12" ht="33.75" customHeight="1" x14ac:dyDescent="0.25">
      <c r="A41" s="31" t="s">
        <v>59</v>
      </c>
      <c r="B41" s="32"/>
      <c r="C41" s="32"/>
      <c r="D41" s="32"/>
      <c r="E41" s="32"/>
      <c r="F41" s="32"/>
      <c r="G41" s="33"/>
      <c r="H41" s="19">
        <f>SUM(H13:H40)</f>
        <v>16803852.035999998</v>
      </c>
      <c r="I41" s="19">
        <f t="shared" ref="I41:L41" si="1">SUM(I13:I40)</f>
        <v>47608024.302779987</v>
      </c>
      <c r="J41" s="19">
        <f t="shared" si="1"/>
        <v>47559762.013389997</v>
      </c>
      <c r="K41" s="19">
        <f t="shared" si="1"/>
        <v>24157280.5</v>
      </c>
      <c r="L41" s="19">
        <f t="shared" si="1"/>
        <v>136128918.85217002</v>
      </c>
    </row>
    <row r="44" spans="1:12" ht="42" customHeight="1" x14ac:dyDescent="0.3">
      <c r="B44" s="21"/>
      <c r="C44" s="22"/>
      <c r="D44" s="22"/>
      <c r="E44" s="22"/>
      <c r="F44" s="22"/>
      <c r="G44" s="22"/>
      <c r="H44" s="22"/>
      <c r="I44" s="23"/>
      <c r="J44" s="23"/>
      <c r="K44" s="23"/>
    </row>
  </sheetData>
  <mergeCells count="24">
    <mergeCell ref="A41:G41"/>
    <mergeCell ref="H1:K3"/>
    <mergeCell ref="H5:K5"/>
    <mergeCell ref="D31:D35"/>
    <mergeCell ref="C31:C35"/>
    <mergeCell ref="B10:B11"/>
    <mergeCell ref="A10:A11"/>
    <mergeCell ref="A8:L8"/>
    <mergeCell ref="H10:L10"/>
    <mergeCell ref="G10:G11"/>
    <mergeCell ref="F10:F11"/>
    <mergeCell ref="E10:E11"/>
    <mergeCell ref="C10:C11"/>
    <mergeCell ref="D10:D11"/>
    <mergeCell ref="D36:D38"/>
    <mergeCell ref="A26:A30"/>
    <mergeCell ref="A21:A22"/>
    <mergeCell ref="C21:C22"/>
    <mergeCell ref="D21:D22"/>
    <mergeCell ref="A31:A35"/>
    <mergeCell ref="A36:A38"/>
    <mergeCell ref="C36:C38"/>
    <mergeCell ref="D26:D30"/>
    <mergeCell ref="C26:C30"/>
  </mergeCells>
  <phoneticPr fontId="25" type="noConversion"/>
  <pageMargins left="0" right="0.31496062992125984" top="0.19685039370078741" bottom="0.19685039370078741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Амангелдиева Маржан Сабыровна</cp:lastModifiedBy>
  <cp:lastPrinted>2021-04-23T11:26:02Z</cp:lastPrinted>
  <dcterms:created xsi:type="dcterms:W3CDTF">2009-09-28T08:55:42Z</dcterms:created>
  <dcterms:modified xsi:type="dcterms:W3CDTF">2021-04-27T10:04:04Z</dcterms:modified>
</cp:coreProperties>
</file>